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7" i="1" l="1"/>
  <c r="G18" i="1" s="1"/>
  <c r="H8" i="1"/>
  <c r="H18" i="1" s="1"/>
  <c r="E18" i="1"/>
  <c r="F18" i="1"/>
  <c r="I18" i="1"/>
  <c r="J18" i="1"/>
  <c r="C7" i="1"/>
  <c r="C8" i="1"/>
  <c r="K8" i="1" s="1"/>
  <c r="C9" i="1"/>
  <c r="C10" i="1"/>
  <c r="C11" i="1"/>
  <c r="C12" i="1"/>
  <c r="C13" i="1"/>
  <c r="C14" i="1"/>
  <c r="C15" i="1"/>
  <c r="C16" i="1"/>
  <c r="C17" i="1"/>
  <c r="C6" i="1"/>
  <c r="A13" i="2"/>
  <c r="A14" i="2" s="1"/>
  <c r="L8" i="1" l="1"/>
  <c r="D8" i="1"/>
  <c r="D18" i="1" s="1"/>
  <c r="C18" i="1"/>
  <c r="K18" i="1" s="1"/>
  <c r="L18" i="1" l="1"/>
</calcChain>
</file>

<file path=xl/sharedStrings.xml><?xml version="1.0" encoding="utf-8"?>
<sst xmlns="http://schemas.openxmlformats.org/spreadsheetml/2006/main" count="58" uniqueCount="31">
  <si>
    <t>No</t>
  </si>
  <si>
    <t>Kecamatan</t>
  </si>
  <si>
    <t>Timbulan Sampah (Ton/Tahun)</t>
  </si>
  <si>
    <t>Sampah Terangkut (Ton/Tahun)</t>
  </si>
  <si>
    <t>Sampah Terolah (Ton/Tahun)</t>
  </si>
  <si>
    <t>Sampah Masuk TPA (Ton/Tahun)</t>
  </si>
  <si>
    <t>Sampah Terkelola (Ton/Tahun)</t>
  </si>
  <si>
    <t>Sampah Tidak Terkelola (Ton/Tahun)</t>
  </si>
  <si>
    <t>Pengurangan (%)</t>
  </si>
  <si>
    <t>Penanganan (%)</t>
  </si>
  <si>
    <t>Total</t>
  </si>
  <si>
    <t>Kabupaten Minahasa Tenggara</t>
  </si>
  <si>
    <t>Sampah Dikurangi (Ton/Tahun)</t>
  </si>
  <si>
    <t>Sampah Ditangani (Ton/Tahun)</t>
  </si>
  <si>
    <t>RATAHAN</t>
  </si>
  <si>
    <t>PUSOMAEN</t>
  </si>
  <si>
    <t>BELANG</t>
  </si>
  <si>
    <t>RATATOTOK</t>
  </si>
  <si>
    <t>TOMBATU</t>
  </si>
  <si>
    <t>TOULUAAN</t>
  </si>
  <si>
    <t>TOULUAAN SELATAN</t>
  </si>
  <si>
    <t>SILIAN RAYA</t>
  </si>
  <si>
    <t>TOMBATU TIMUR</t>
  </si>
  <si>
    <t>TOMBATU UTARA</t>
  </si>
  <si>
    <t>PASAN</t>
  </si>
  <si>
    <t>RATAHAN TIMUR</t>
  </si>
  <si>
    <t>Ton/hari</t>
  </si>
  <si>
    <t>Hari</t>
  </si>
  <si>
    <t>—</t>
  </si>
  <si>
    <t>-</t>
  </si>
  <si>
    <t>DATA TIMBULAN DAN PENGELOLAAN SAMPAH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</si>
</sst>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.00000"/>
  </numFmts>
  <fonts count="7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165" fontId="0" fillId="0" borderId="0" xfId="0" applyNumberFormat="1" applyAlignment="1">
      <alignment horizontal="right" vertical="center" wrapText="1"/>
    </xf>
    <xf numFmtId="164" fontId="0" fillId="0" borderId="1" xfId="1" applyFont="1" applyBorder="1" applyAlignment="1">
      <alignment horizontal="right" vertical="center" wrapText="1"/>
    </xf>
    <xf numFmtId="4" fontId="0" fillId="0" borderId="0" xfId="0" applyNumberFormat="1"/>
    <xf numFmtId="10" fontId="0" fillId="0" borderId="0" xfId="0" applyNumberFormat="1"/>
    <xf numFmtId="10" fontId="0" fillId="0" borderId="1" xfId="0" applyNumberFormat="1" applyBorder="1" applyAlignment="1">
      <alignment horizontal="right" vertical="center" wrapText="1"/>
    </xf>
    <xf numFmtId="164" fontId="2" fillId="0" borderId="1" xfId="1" applyFont="1" applyBorder="1" applyAlignment="1">
      <alignment horizontal="right" vertical="center" wrapText="1"/>
    </xf>
    <xf numFmtId="10" fontId="2" fillId="0" borderId="1" xfId="1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2" fillId="0" borderId="0" xfId="1" applyFont="1" applyBorder="1" applyAlignment="1">
      <alignment horizontal="right" vertical="center" wrapText="1"/>
    </xf>
    <xf numFmtId="10" fontId="2" fillId="0" borderId="0" xfId="1" applyNumberFormat="1" applyFont="1" applyBorder="1" applyAlignment="1">
      <alignment horizontal="right" vertical="center" wrapText="1"/>
    </xf>
    <xf numFmtId="0" fontId="4" fillId="0" borderId="0" xfId="0" applyFont="1" applyAlignment="1"/>
    <xf numFmtId="1" fontId="0" fillId="0" borderId="0" xfId="0" applyNumberFormat="1" applyAlignme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" fontId="0" fillId="0" borderId="0" xfId="0" applyNumberForma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zoomScaleNormal="100" workbookViewId="0">
      <selection activeCell="O31" sqref="O31"/>
    </sheetView>
  </sheetViews>
  <sheetFormatPr defaultRowHeight="15" x14ac:dyDescent="0.25"/>
  <cols>
    <col min="1" max="1" width="6" customWidth="1"/>
    <col min="2" max="2" width="20.5703125" customWidth="1"/>
    <col min="3" max="3" width="13.28515625" customWidth="1"/>
    <col min="4" max="4" width="12.28515625" customWidth="1"/>
    <col min="5" max="5" width="11.85546875" customWidth="1"/>
    <col min="6" max="7" width="13.42578125" customWidth="1"/>
    <col min="8" max="8" width="13.140625" customWidth="1"/>
    <col min="9" max="9" width="12.28515625" customWidth="1"/>
    <col min="10" max="10" width="11.85546875" customWidth="1"/>
    <col min="11" max="11" width="12.85546875" customWidth="1"/>
    <col min="12" max="12" width="11.85546875" customWidth="1"/>
    <col min="14" max="14" width="9.5703125" bestFit="1" customWidth="1"/>
  </cols>
  <sheetData>
    <row r="1" spans="1:25" ht="18.75" x14ac:dyDescent="0.3">
      <c r="A1" s="5"/>
    </row>
    <row r="3" spans="1:25" ht="15.75" x14ac:dyDescent="0.25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25" ht="7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12</v>
      </c>
      <c r="H5" s="1" t="s">
        <v>13</v>
      </c>
      <c r="I5" s="1" t="s">
        <v>6</v>
      </c>
      <c r="J5" s="1" t="s">
        <v>7</v>
      </c>
      <c r="K5" s="1" t="s">
        <v>8</v>
      </c>
      <c r="L5" s="1" t="s">
        <v>9</v>
      </c>
    </row>
    <row r="6" spans="1:25" x14ac:dyDescent="0.25">
      <c r="A6" s="4">
        <v>1</v>
      </c>
      <c r="B6" s="2" t="s">
        <v>14</v>
      </c>
      <c r="C6" s="7">
        <f>Sheet2!A2*Sheet2!$A$16</f>
        <v>2100.4697340000002</v>
      </c>
      <c r="D6" s="7">
        <v>1680.38</v>
      </c>
      <c r="E6" s="7">
        <v>1.2</v>
      </c>
      <c r="F6" s="7">
        <v>1889.22</v>
      </c>
      <c r="G6" s="7">
        <v>210.05</v>
      </c>
      <c r="H6" s="7">
        <v>1890.42</v>
      </c>
      <c r="I6" s="7">
        <v>2100.4699999999998</v>
      </c>
      <c r="J6" s="7">
        <v>0</v>
      </c>
      <c r="K6" s="10">
        <v>0.1</v>
      </c>
      <c r="L6" s="10">
        <v>0.9</v>
      </c>
      <c r="N6" s="13"/>
      <c r="P6" s="8"/>
      <c r="Q6" s="8"/>
      <c r="S6" s="8"/>
      <c r="U6" s="8"/>
      <c r="V6" s="8"/>
      <c r="X6" s="9"/>
      <c r="Y6" s="9"/>
    </row>
    <row r="7" spans="1:25" x14ac:dyDescent="0.25">
      <c r="A7" s="4">
        <v>2</v>
      </c>
      <c r="B7" s="2" t="s">
        <v>15</v>
      </c>
      <c r="C7" s="7">
        <f>Sheet2!A3*Sheet2!$A$16</f>
        <v>1506.7066410000002</v>
      </c>
      <c r="D7" s="7" t="s">
        <v>28</v>
      </c>
      <c r="E7" s="7" t="s">
        <v>28</v>
      </c>
      <c r="F7" s="7" t="s">
        <v>28</v>
      </c>
      <c r="G7" s="7" t="s">
        <v>28</v>
      </c>
      <c r="H7" s="7" t="s">
        <v>28</v>
      </c>
      <c r="I7" s="7" t="s">
        <v>28</v>
      </c>
      <c r="J7" s="7" t="s">
        <v>28</v>
      </c>
      <c r="K7" s="10" t="s">
        <v>28</v>
      </c>
      <c r="L7" s="10" t="s">
        <v>28</v>
      </c>
      <c r="P7" s="8"/>
      <c r="S7" s="8"/>
      <c r="U7" s="8"/>
      <c r="V7" s="8"/>
      <c r="W7" s="8"/>
      <c r="X7" s="9"/>
      <c r="Y7" s="9"/>
    </row>
    <row r="8" spans="1:25" x14ac:dyDescent="0.25">
      <c r="A8" s="4">
        <v>3</v>
      </c>
      <c r="B8" s="2" t="s">
        <v>16</v>
      </c>
      <c r="C8" s="7">
        <f>Sheet2!A4*Sheet2!$A$16</f>
        <v>2466.7256625</v>
      </c>
      <c r="D8" s="7">
        <f>H8</f>
        <v>2302.2999999999997</v>
      </c>
      <c r="E8" s="7">
        <v>1.1000000000000001</v>
      </c>
      <c r="F8" s="7">
        <v>2301.1999999999998</v>
      </c>
      <c r="G8" s="7">
        <v>172.67</v>
      </c>
      <c r="H8" s="7">
        <f>F8+E8</f>
        <v>2302.2999999999997</v>
      </c>
      <c r="I8" s="7">
        <v>1878.27</v>
      </c>
      <c r="J8" s="7">
        <v>588.46</v>
      </c>
      <c r="K8" s="10">
        <f>G8/C8*100%</f>
        <v>6.9999677152991865E-2</v>
      </c>
      <c r="L8" s="10">
        <f>H8/C8*100%</f>
        <v>0.93334254189687371</v>
      </c>
      <c r="P8" s="8"/>
      <c r="Q8" s="8"/>
      <c r="S8" s="8"/>
      <c r="U8" s="8"/>
      <c r="V8" s="8"/>
      <c r="W8" s="8"/>
      <c r="X8" s="9"/>
      <c r="Y8" s="9"/>
    </row>
    <row r="9" spans="1:25" x14ac:dyDescent="0.25">
      <c r="A9" s="4">
        <v>4</v>
      </c>
      <c r="B9" s="2" t="s">
        <v>17</v>
      </c>
      <c r="C9" s="7">
        <f>Sheet2!A5*Sheet2!$A$16</f>
        <v>2113.7324835000004</v>
      </c>
      <c r="D9" s="7" t="s">
        <v>28</v>
      </c>
      <c r="E9" s="7" t="s">
        <v>28</v>
      </c>
      <c r="F9" s="7" t="s">
        <v>28</v>
      </c>
      <c r="G9" s="7" t="s">
        <v>28</v>
      </c>
      <c r="H9" s="7" t="s">
        <v>28</v>
      </c>
      <c r="I9" s="7" t="s">
        <v>28</v>
      </c>
      <c r="J9" s="7" t="s">
        <v>28</v>
      </c>
      <c r="K9" s="10" t="s">
        <v>28</v>
      </c>
      <c r="L9" s="10" t="s">
        <v>28</v>
      </c>
      <c r="P9" s="8"/>
      <c r="S9" s="8"/>
      <c r="U9" s="8"/>
      <c r="V9" s="8"/>
      <c r="W9" s="8"/>
      <c r="X9" s="9"/>
      <c r="Y9" s="9"/>
    </row>
    <row r="10" spans="1:25" x14ac:dyDescent="0.25">
      <c r="A10" s="4">
        <v>5</v>
      </c>
      <c r="B10" s="2" t="s">
        <v>18</v>
      </c>
      <c r="C10" s="7">
        <f>Sheet2!A6*Sheet2!$A$16</f>
        <v>1603.6267335000002</v>
      </c>
      <c r="D10" s="7">
        <v>821.79</v>
      </c>
      <c r="E10" s="7">
        <v>1.62</v>
      </c>
      <c r="F10" s="7">
        <v>1576.62</v>
      </c>
      <c r="G10" s="7">
        <v>186.26</v>
      </c>
      <c r="H10" s="7">
        <v>1578.24</v>
      </c>
      <c r="I10" s="7">
        <v>1764.5</v>
      </c>
      <c r="J10" s="7">
        <v>363.28</v>
      </c>
      <c r="K10" s="10">
        <v>8.7499999999999994E-2</v>
      </c>
      <c r="L10" s="10">
        <v>0.74180000000000001</v>
      </c>
      <c r="P10" s="8"/>
      <c r="Q10" s="8"/>
      <c r="S10" s="8"/>
      <c r="U10" s="8"/>
      <c r="V10" s="8"/>
      <c r="X10" s="9"/>
      <c r="Y10" s="9"/>
    </row>
    <row r="11" spans="1:25" x14ac:dyDescent="0.25">
      <c r="A11" s="4">
        <v>6</v>
      </c>
      <c r="B11" s="2" t="s">
        <v>19</v>
      </c>
      <c r="C11" s="7">
        <f>Sheet2!A7*Sheet2!$A$16</f>
        <v>1181.6964060000003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10" t="s">
        <v>29</v>
      </c>
      <c r="L11" s="10" t="s">
        <v>29</v>
      </c>
      <c r="P11" s="8"/>
      <c r="S11" s="8"/>
      <c r="U11" s="8"/>
      <c r="V11" s="8"/>
      <c r="W11" s="8"/>
      <c r="X11" s="9"/>
      <c r="Y11" s="9"/>
    </row>
    <row r="12" spans="1:25" x14ac:dyDescent="0.25">
      <c r="A12" s="4">
        <v>7</v>
      </c>
      <c r="B12" s="2" t="s">
        <v>20</v>
      </c>
      <c r="C12" s="7">
        <f>Sheet2!A8*Sheet2!$A$16</f>
        <v>847.5042675000002</v>
      </c>
      <c r="D12" s="7" t="s">
        <v>28</v>
      </c>
      <c r="E12" s="7" t="s">
        <v>28</v>
      </c>
      <c r="F12" s="7" t="s">
        <v>28</v>
      </c>
      <c r="G12" s="7" t="s">
        <v>28</v>
      </c>
      <c r="H12" s="7" t="s">
        <v>28</v>
      </c>
      <c r="I12" s="7" t="s">
        <v>28</v>
      </c>
      <c r="J12" s="7" t="s">
        <v>28</v>
      </c>
      <c r="K12" s="10" t="s">
        <v>28</v>
      </c>
      <c r="L12" s="10" t="s">
        <v>28</v>
      </c>
      <c r="X12" s="9"/>
      <c r="Y12" s="9"/>
    </row>
    <row r="13" spans="1:25" x14ac:dyDescent="0.25">
      <c r="A13" s="4">
        <v>8</v>
      </c>
      <c r="B13" s="2" t="s">
        <v>21</v>
      </c>
      <c r="C13" s="7">
        <f>Sheet2!A9*Sheet2!$A$16</f>
        <v>873.59253300000012</v>
      </c>
      <c r="D13" s="7">
        <v>227.13</v>
      </c>
      <c r="E13" s="7">
        <v>0.48</v>
      </c>
      <c r="F13" s="7">
        <v>314.01</v>
      </c>
      <c r="G13" s="7">
        <v>27.96</v>
      </c>
      <c r="H13" s="7">
        <v>314.49</v>
      </c>
      <c r="I13" s="7">
        <v>342.45</v>
      </c>
      <c r="J13" s="7">
        <v>6.99</v>
      </c>
      <c r="K13" s="10">
        <v>0.08</v>
      </c>
      <c r="L13" s="10">
        <v>0.9</v>
      </c>
      <c r="X13" s="9"/>
      <c r="Y13" s="9"/>
    </row>
    <row r="14" spans="1:25" x14ac:dyDescent="0.25">
      <c r="A14" s="4">
        <v>9</v>
      </c>
      <c r="B14" s="2" t="s">
        <v>22</v>
      </c>
      <c r="C14" s="7">
        <f>Sheet2!A10*Sheet2!$A$16</f>
        <v>1395.6493320000002</v>
      </c>
      <c r="D14" s="7">
        <v>898.96</v>
      </c>
      <c r="E14" s="7">
        <v>1.94</v>
      </c>
      <c r="F14" s="7">
        <v>1432.8</v>
      </c>
      <c r="G14" s="7">
        <v>153.58000000000001</v>
      </c>
      <c r="H14" s="7">
        <v>1434.74</v>
      </c>
      <c r="I14" s="7">
        <v>1588.32</v>
      </c>
      <c r="J14" s="7">
        <v>331.48</v>
      </c>
      <c r="K14" s="10">
        <v>0.08</v>
      </c>
      <c r="L14" s="10">
        <v>0.74739999999999995</v>
      </c>
      <c r="P14" s="8"/>
      <c r="Q14" s="8"/>
      <c r="S14" s="8"/>
      <c r="U14" s="8"/>
      <c r="V14" s="8"/>
      <c r="X14" s="9"/>
      <c r="Y14" s="9"/>
    </row>
    <row r="15" spans="1:25" x14ac:dyDescent="0.25">
      <c r="A15" s="4">
        <v>10</v>
      </c>
      <c r="B15" s="2" t="s">
        <v>23</v>
      </c>
      <c r="C15" s="7">
        <f>Sheet2!A11*Sheet2!$A$16</f>
        <v>1403.5195350000001</v>
      </c>
      <c r="D15" s="7">
        <v>1010.53</v>
      </c>
      <c r="E15" s="7">
        <v>1.1000000000000001</v>
      </c>
      <c r="F15" s="7">
        <v>1262.07</v>
      </c>
      <c r="G15" s="7">
        <v>98.25</v>
      </c>
      <c r="H15" s="7">
        <v>1263.17</v>
      </c>
      <c r="I15" s="7">
        <v>1361.42</v>
      </c>
      <c r="J15" s="7">
        <v>42.1</v>
      </c>
      <c r="K15" s="10">
        <v>7.0000000000000007E-2</v>
      </c>
      <c r="L15" s="10">
        <v>0.9</v>
      </c>
      <c r="P15" s="8"/>
      <c r="Q15" s="8"/>
      <c r="S15" s="8"/>
      <c r="U15" s="8"/>
      <c r="V15" s="8"/>
      <c r="X15" s="9"/>
      <c r="Y15" s="9"/>
    </row>
    <row r="16" spans="1:25" x14ac:dyDescent="0.25">
      <c r="A16" s="4">
        <v>11</v>
      </c>
      <c r="B16" s="2" t="s">
        <v>24</v>
      </c>
      <c r="C16" s="7">
        <f>Sheet2!A12*Sheet2!$A$16</f>
        <v>1239.2654835000003</v>
      </c>
      <c r="D16" s="7">
        <v>1016.2</v>
      </c>
      <c r="E16" s="7">
        <v>1.3</v>
      </c>
      <c r="F16" s="7">
        <v>1114.04</v>
      </c>
      <c r="G16" s="7">
        <v>123.93</v>
      </c>
      <c r="H16" s="7">
        <v>1115.3399999999999</v>
      </c>
      <c r="I16" s="7">
        <v>1239.27</v>
      </c>
      <c r="J16" s="7">
        <v>0</v>
      </c>
      <c r="K16" s="10">
        <v>0.1</v>
      </c>
      <c r="L16" s="10">
        <v>0.9</v>
      </c>
      <c r="P16" s="8"/>
      <c r="Q16" s="8"/>
      <c r="S16" s="8"/>
      <c r="U16" s="8"/>
      <c r="V16" s="8"/>
      <c r="X16" s="9"/>
      <c r="Y16" s="9"/>
    </row>
    <row r="17" spans="1:25" x14ac:dyDescent="0.25">
      <c r="A17" s="4">
        <v>12</v>
      </c>
      <c r="B17" s="2" t="s">
        <v>25</v>
      </c>
      <c r="C17" s="7">
        <f>Sheet2!A13*Sheet2!$A$16</f>
        <v>982.1280569999999</v>
      </c>
      <c r="D17" s="7">
        <v>736.6</v>
      </c>
      <c r="E17" s="7">
        <v>1.2</v>
      </c>
      <c r="F17" s="7">
        <v>877.82</v>
      </c>
      <c r="G17" s="7">
        <f>99.34+40.79</f>
        <v>140.13</v>
      </c>
      <c r="H17" s="7">
        <v>879.02</v>
      </c>
      <c r="I17" s="7">
        <v>978.36</v>
      </c>
      <c r="J17" s="7">
        <v>3.77</v>
      </c>
      <c r="K17" s="10">
        <v>0.1011</v>
      </c>
      <c r="L17" s="10">
        <v>0.89500000000000002</v>
      </c>
      <c r="M17" s="9"/>
      <c r="X17" s="9"/>
      <c r="Y17" s="9"/>
    </row>
    <row r="18" spans="1:25" ht="30" x14ac:dyDescent="0.25">
      <c r="A18" s="1" t="s">
        <v>10</v>
      </c>
      <c r="B18" s="3" t="s">
        <v>11</v>
      </c>
      <c r="C18" s="11">
        <f>SUM(C6:C17)</f>
        <v>17714.616868500001</v>
      </c>
      <c r="D18" s="11">
        <f t="shared" ref="D18:J18" si="0">SUM(D6:D17)</f>
        <v>8693.89</v>
      </c>
      <c r="E18" s="11">
        <f t="shared" si="0"/>
        <v>9.94</v>
      </c>
      <c r="F18" s="11">
        <f t="shared" si="0"/>
        <v>10767.779999999999</v>
      </c>
      <c r="G18" s="11">
        <f>SUM(G6:G17)</f>
        <v>1112.83</v>
      </c>
      <c r="H18" s="11">
        <f t="shared" si="0"/>
        <v>10777.72</v>
      </c>
      <c r="I18" s="11">
        <f t="shared" si="0"/>
        <v>11253.060000000001</v>
      </c>
      <c r="J18" s="11">
        <f t="shared" si="0"/>
        <v>1336.08</v>
      </c>
      <c r="K18" s="12">
        <f>G18/C18*100%</f>
        <v>6.2819874020466446E-2</v>
      </c>
      <c r="L18" s="12">
        <f>H18/C18*100%</f>
        <v>0.60840830371922183</v>
      </c>
      <c r="P18" s="8"/>
      <c r="Q18" s="8"/>
      <c r="S18" s="8"/>
      <c r="T18" s="8"/>
      <c r="U18" s="8"/>
      <c r="V18" s="8"/>
      <c r="W18" s="8"/>
      <c r="X18" s="9"/>
      <c r="Y18" s="9"/>
    </row>
    <row r="19" spans="1:25" ht="15.75" x14ac:dyDescent="0.25">
      <c r="A19" s="14"/>
      <c r="B19" s="15"/>
      <c r="C19" s="16"/>
      <c r="D19" s="16"/>
      <c r="E19" s="16"/>
      <c r="F19" s="16"/>
      <c r="G19" s="16"/>
      <c r="H19" s="16"/>
      <c r="I19" s="16"/>
      <c r="J19" s="16"/>
      <c r="K19" s="17"/>
      <c r="L19" s="17"/>
      <c r="P19" s="8"/>
      <c r="Q19" s="8"/>
      <c r="S19" s="8"/>
      <c r="T19" s="8"/>
      <c r="U19" s="8"/>
      <c r="V19" s="8"/>
      <c r="W19" s="8"/>
      <c r="X19" s="9"/>
      <c r="Y19" s="9"/>
    </row>
    <row r="20" spans="1:25" ht="15.75" x14ac:dyDescent="0.25">
      <c r="A20" s="14"/>
      <c r="B20" s="15"/>
      <c r="C20" s="16"/>
      <c r="D20" s="16"/>
      <c r="E20" s="16"/>
      <c r="F20" s="16"/>
      <c r="G20" s="16"/>
      <c r="H20" s="16"/>
      <c r="I20" s="21"/>
      <c r="J20" s="21"/>
      <c r="K20" s="21"/>
      <c r="L20" s="17"/>
      <c r="P20" s="8"/>
      <c r="Q20" s="8"/>
      <c r="S20" s="8"/>
      <c r="T20" s="8"/>
      <c r="U20" s="8"/>
      <c r="V20" s="8"/>
      <c r="W20" s="8"/>
      <c r="X20" s="9"/>
      <c r="Y20" s="9"/>
    </row>
    <row r="21" spans="1:25" ht="15.75" x14ac:dyDescent="0.25">
      <c r="A21" s="14"/>
      <c r="B21" s="15"/>
      <c r="C21" s="16"/>
      <c r="D21" s="16"/>
      <c r="E21" s="16"/>
      <c r="F21" s="16"/>
      <c r="G21" s="16"/>
      <c r="H21" s="16"/>
      <c r="L21" s="17"/>
      <c r="P21" s="8"/>
      <c r="Q21" s="8"/>
      <c r="S21" s="8"/>
      <c r="T21" s="8"/>
      <c r="U21" s="8"/>
      <c r="V21" s="8"/>
      <c r="W21" s="8"/>
      <c r="X21" s="9"/>
      <c r="Y21" s="9"/>
    </row>
    <row r="22" spans="1:25" ht="15.75" x14ac:dyDescent="0.25">
      <c r="A22" s="14"/>
      <c r="B22" s="15"/>
      <c r="C22" s="16"/>
      <c r="D22" s="16"/>
      <c r="E22" s="16"/>
      <c r="F22" s="16"/>
      <c r="G22" s="16"/>
      <c r="H22" s="16"/>
      <c r="L22" s="17"/>
      <c r="P22" s="8"/>
      <c r="Q22" s="8"/>
      <c r="S22" s="8"/>
      <c r="T22" s="8"/>
      <c r="U22" s="8"/>
      <c r="V22" s="8"/>
      <c r="W22" s="8"/>
      <c r="X22" s="9"/>
      <c r="Y22" s="9"/>
    </row>
    <row r="23" spans="1:25" ht="15.75" x14ac:dyDescent="0.25">
      <c r="A23" s="14"/>
      <c r="B23" s="15"/>
      <c r="C23" s="16"/>
      <c r="D23" s="16"/>
      <c r="E23" s="16"/>
      <c r="F23" s="16"/>
      <c r="G23" s="16"/>
      <c r="H23" s="16"/>
      <c r="L23" s="17"/>
      <c r="P23" s="8"/>
      <c r="Q23" s="8"/>
      <c r="S23" s="8"/>
      <c r="T23" s="8"/>
      <c r="U23" s="8"/>
      <c r="V23" s="8"/>
      <c r="W23" s="8"/>
      <c r="X23" s="9"/>
      <c r="Y23" s="9"/>
    </row>
    <row r="24" spans="1:25" ht="15.75" x14ac:dyDescent="0.25">
      <c r="A24" s="14"/>
      <c r="B24" s="15"/>
      <c r="C24" s="16"/>
      <c r="D24" s="16"/>
      <c r="E24" s="16"/>
      <c r="F24" s="16"/>
      <c r="G24" s="16"/>
      <c r="H24" s="16"/>
      <c r="L24" s="17"/>
      <c r="P24" s="8"/>
      <c r="Q24" s="8"/>
      <c r="S24" s="8"/>
      <c r="T24" s="8"/>
      <c r="U24" s="8"/>
      <c r="V24" s="8"/>
      <c r="W24" s="8"/>
      <c r="X24" s="9"/>
      <c r="Y24" s="9"/>
    </row>
    <row r="25" spans="1:25" ht="15.75" x14ac:dyDescent="0.25">
      <c r="A25" s="14"/>
      <c r="B25" s="15"/>
      <c r="C25" s="16"/>
      <c r="D25" s="16"/>
      <c r="E25" s="16"/>
      <c r="F25" s="16"/>
      <c r="G25" s="16"/>
      <c r="H25" s="16"/>
      <c r="I25" s="22"/>
      <c r="J25" s="22"/>
      <c r="K25" s="22"/>
      <c r="L25" s="17"/>
      <c r="P25" s="8"/>
      <c r="Q25" s="8"/>
      <c r="S25" s="8"/>
      <c r="T25" s="8"/>
      <c r="U25" s="8"/>
      <c r="V25" s="8"/>
      <c r="W25" s="8"/>
      <c r="X25" s="9"/>
      <c r="Y25" s="9"/>
    </row>
    <row r="26" spans="1:25" ht="15.75" x14ac:dyDescent="0.25">
      <c r="A26" s="14"/>
      <c r="B26" s="15"/>
      <c r="C26" s="16"/>
      <c r="D26" s="16"/>
      <c r="E26" s="16"/>
      <c r="F26" s="16"/>
      <c r="G26" s="16"/>
      <c r="H26" s="16"/>
      <c r="I26" s="23"/>
      <c r="J26" s="23"/>
      <c r="K26" s="23"/>
      <c r="L26" s="17"/>
      <c r="P26" s="8"/>
      <c r="Q26" s="8"/>
      <c r="S26" s="8"/>
      <c r="T26" s="8"/>
      <c r="U26" s="8"/>
      <c r="V26" s="8"/>
      <c r="W26" s="8"/>
      <c r="X26" s="9"/>
      <c r="Y26" s="9"/>
    </row>
    <row r="27" spans="1:25" ht="15.75" x14ac:dyDescent="0.25">
      <c r="A27" s="14"/>
      <c r="B27" s="15"/>
      <c r="C27" s="16"/>
      <c r="D27" s="16"/>
      <c r="E27" s="16"/>
      <c r="F27" s="16"/>
      <c r="G27" s="16"/>
      <c r="H27" s="16"/>
      <c r="I27" s="16"/>
      <c r="J27" s="16"/>
      <c r="K27" s="17"/>
      <c r="L27" s="17"/>
      <c r="P27" s="8"/>
      <c r="Q27" s="8"/>
      <c r="S27" s="8"/>
      <c r="T27" s="8"/>
      <c r="U27" s="8"/>
      <c r="V27" s="8"/>
      <c r="W27" s="8"/>
      <c r="X27" s="9"/>
      <c r="Y27" s="9"/>
    </row>
    <row r="30" spans="1:25" x14ac:dyDescent="0.25">
      <c r="I30" s="18"/>
      <c r="J30" s="18"/>
      <c r="K30" s="18"/>
    </row>
    <row r="31" spans="1:25" x14ac:dyDescent="0.25">
      <c r="I31" s="19"/>
      <c r="J31" s="19"/>
      <c r="K31" s="19"/>
    </row>
  </sheetData>
  <mergeCells count="4">
    <mergeCell ref="A3:L3"/>
    <mergeCell ref="I20:K20"/>
    <mergeCell ref="I25:K25"/>
    <mergeCell ref="I26:K26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A17" sqref="A17"/>
    </sheetView>
  </sheetViews>
  <sheetFormatPr defaultRowHeight="15" x14ac:dyDescent="0.25"/>
  <sheetData>
    <row r="1" spans="1:2" x14ac:dyDescent="0.25">
      <c r="A1" t="s">
        <v>26</v>
      </c>
    </row>
    <row r="2" spans="1:2" x14ac:dyDescent="0.25">
      <c r="A2" s="6">
        <v>5.7547116000000003</v>
      </c>
    </row>
    <row r="3" spans="1:2" x14ac:dyDescent="0.25">
      <c r="A3" s="6">
        <v>4.1279634000000005</v>
      </c>
    </row>
    <row r="4" spans="1:2" x14ac:dyDescent="0.25">
      <c r="A4" s="6">
        <v>6.7581525000000005</v>
      </c>
    </row>
    <row r="5" spans="1:2" x14ac:dyDescent="0.25">
      <c r="A5" s="6">
        <v>5.7910479000000015</v>
      </c>
    </row>
    <row r="6" spans="1:2" x14ac:dyDescent="0.25">
      <c r="A6" s="6">
        <v>4.3934979000000007</v>
      </c>
    </row>
    <row r="7" spans="1:2" x14ac:dyDescent="0.25">
      <c r="A7" s="6">
        <v>3.2375244000000007</v>
      </c>
    </row>
    <row r="8" spans="1:2" x14ac:dyDescent="0.25">
      <c r="A8" s="6">
        <v>2.3219295000000004</v>
      </c>
    </row>
    <row r="9" spans="1:2" x14ac:dyDescent="0.25">
      <c r="A9" s="6">
        <v>2.3934042000000004</v>
      </c>
    </row>
    <row r="10" spans="1:2" x14ac:dyDescent="0.25">
      <c r="A10" s="6">
        <v>3.8236968000000005</v>
      </c>
    </row>
    <row r="11" spans="1:2" x14ac:dyDescent="0.25">
      <c r="A11" s="6">
        <v>3.8452590000000004</v>
      </c>
    </row>
    <row r="12" spans="1:2" x14ac:dyDescent="0.25">
      <c r="A12" s="6">
        <v>3.3952479000000007</v>
      </c>
    </row>
    <row r="13" spans="1:2" x14ac:dyDescent="0.25">
      <c r="A13" s="6">
        <f>2.6058318+0.08493</f>
        <v>2.6907617999999998</v>
      </c>
    </row>
    <row r="14" spans="1:2" x14ac:dyDescent="0.25">
      <c r="A14" s="6">
        <f>SUM(A2:A13)</f>
        <v>48.5331969</v>
      </c>
    </row>
    <row r="16" spans="1:2" x14ac:dyDescent="0.25">
      <c r="A16">
        <v>365</v>
      </c>
      <c r="B16" t="s">
        <v>27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ICAN</dc:creator>
  <cp:lastModifiedBy>USER</cp:lastModifiedBy>
  <cp:lastPrinted>2026-10-09T02:08:00Z</cp:lastPrinted>
  <dcterms:created xsi:type="dcterms:W3CDTF">2026-09-21T02:31:21Z</dcterms:created>
  <dcterms:modified xsi:type="dcterms:W3CDTF">2026-10-09T02:08:04Z</dcterms:modified>
</cp:coreProperties>
</file>